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1\2022\Sajt DNEVNI IZVESTAJI\4. APRIL\"/>
    </mc:Choice>
  </mc:AlternateContent>
  <xr:revisionPtr revIDLastSave="0" documentId="8_{826EF400-ECC7-47DD-BFDA-DBE3D74C3A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26" i="1"/>
  <c r="H30" i="1"/>
  <c r="H24" i="1"/>
  <c r="H18" i="1"/>
  <c r="H16" i="1"/>
  <c r="H20" i="1"/>
  <c r="H15" i="1"/>
  <c r="H27" i="1"/>
  <c r="H31" i="1"/>
  <c r="H19" i="1"/>
  <c r="H32" i="1"/>
  <c r="H21" i="1"/>
  <c r="H22" i="1"/>
  <c r="H25" i="1" l="1"/>
  <c r="H28" i="1"/>
  <c r="H36" i="1"/>
  <c r="H13" i="1" l="1"/>
  <c r="H33" i="1" l="1"/>
  <c r="H29" i="1" s="1"/>
  <c r="H48" i="1"/>
  <c r="H12" i="1" l="1"/>
  <c r="H55" i="1"/>
</calcChain>
</file>

<file path=xl/sharedStrings.xml><?xml version="1.0" encoding="utf-8"?>
<sst xmlns="http://schemas.openxmlformats.org/spreadsheetml/2006/main" count="57" uniqueCount="32">
  <si>
    <t>FINANSIJSKI IZVEŠTAJI</t>
  </si>
  <si>
    <t>Sanitetski i medicinski materijal</t>
  </si>
  <si>
    <t>Energenti</t>
  </si>
  <si>
    <t>UKUPNO</t>
  </si>
  <si>
    <t>DATUM</t>
  </si>
  <si>
    <t>IZNOS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</si>
  <si>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</si>
  <si>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</si>
  <si>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</si>
  <si>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</si>
  <si>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</si>
  <si>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</si>
  <si>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</si>
  <si>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</si>
  <si>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</si>
  <si>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Lek sandostatin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</si>
  <si>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</si>
  <si>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</si>
  <si>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</si>
  <si>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</si>
  <si>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Dom zdravlja Zabri</t>
  </si>
  <si>
    <t>Kneza Milosa B.B.</t>
  </si>
  <si>
    <t>Tekući račun : 840-741661-34</t>
  </si>
  <si>
    <t xml:space="preserve">Primljena i neutrošena participacija </t>
  </si>
  <si>
    <t>Prenos sa Sopstvenog Racuna</t>
  </si>
  <si>
    <t>Seroloshko Testiranje Brzi test covid 19</t>
  </si>
  <si>
    <t>Ministarstvo Zdravlja - Krečenje</t>
  </si>
  <si>
    <t>Novcana Pomoc radnicima COVID 19</t>
  </si>
  <si>
    <t>Javni Izvrsitelj</t>
  </si>
  <si>
    <t xml:space="preserve"> </t>
  </si>
  <si>
    <t>Dana: 19.04.2022</t>
  </si>
  <si>
    <t>19.04.2022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</si>
</sst>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Fill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7"/>
  <sheetViews>
    <sheetView tabSelected="1" topLeftCell="B9" zoomScale="88" workbookViewId="0">
      <selection activeCell="H38" sqref="H38"/>
    </sheetView>
  </sheetViews>
  <sheetFormatPr defaultRowHeight="14.4" x14ac:dyDescent="0.3"/>
  <cols>
    <col min="1" max="1" width="6.6640625" customWidth="1"/>
    <col min="6" max="6" width="27.33203125" customWidth="1"/>
    <col min="7" max="7" width="12.44140625" customWidth="1"/>
    <col min="8" max="8" width="14.109375" customWidth="1"/>
    <col min="9" max="9" width="14.109375" style="8" customWidth="1"/>
    <col min="10" max="10" width="12.6640625" style="8" bestFit="1" customWidth="1"/>
    <col min="11" max="11" width="12.6640625" bestFit="1" customWidth="1"/>
    <col min="12" max="12" width="11.6640625" bestFit="1" customWidth="1"/>
    <col min="13" max="13" width="12.6640625" bestFit="1" customWidth="1"/>
  </cols>
  <sheetData>
    <row r="2" spans="2:15" ht="18" x14ac:dyDescent="0.35">
      <c r="C2" s="40" t="s">
        <v>0</v>
      </c>
      <c r="D2" s="40"/>
      <c r="E2" s="40"/>
      <c r="F2" s="40"/>
      <c r="G2" s="40"/>
    </row>
    <row r="4" spans="2:15" x14ac:dyDescent="0.3">
      <c r="B4" s="41" t="s">
        <v>20</v>
      </c>
      <c r="C4" s="41"/>
      <c r="D4" s="41"/>
    </row>
    <row r="5" spans="2:15" x14ac:dyDescent="0.3">
      <c r="B5" s="41" t="s">
        <v>21</v>
      </c>
      <c r="C5" s="41"/>
      <c r="D5" s="41"/>
    </row>
    <row r="6" spans="2:15" x14ac:dyDescent="0.3">
      <c r="B6" s="41" t="s">
        <v>22</v>
      </c>
      <c r="C6" s="41"/>
      <c r="D6" s="41"/>
    </row>
    <row r="7" spans="2:15" x14ac:dyDescent="0.3">
      <c r="I7" s="11"/>
      <c r="J7" s="11"/>
    </row>
    <row r="8" spans="2:15" x14ac:dyDescent="0.3">
      <c r="C8" s="45" t="s">
        <v>30</v>
      </c>
      <c r="D8" s="45"/>
      <c r="E8" s="45"/>
      <c r="F8" s="45"/>
      <c r="G8" s="45"/>
      <c r="I8" s="11"/>
      <c r="J8" s="11"/>
    </row>
    <row r="9" spans="2:15" x14ac:dyDescent="0.3">
      <c r="C9" s="1" t="s">
        <v>29</v>
      </c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3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3">
      <c r="B11" s="42" t="s">
        <v>17</v>
      </c>
      <c r="C11" s="43"/>
      <c r="D11" s="43"/>
      <c r="E11" s="43"/>
      <c r="F11" s="44"/>
      <c r="G11" s="2" t="s">
        <v>4</v>
      </c>
      <c r="H11" s="2" t="s">
        <v>5</v>
      </c>
      <c r="I11" s="11"/>
      <c r="J11" s="11"/>
      <c r="K11" s="48"/>
      <c r="L11" s="48"/>
      <c r="M11" s="48"/>
      <c r="N11" s="48"/>
      <c r="O11" s="48"/>
    </row>
    <row r="12" spans="2:15" x14ac:dyDescent="0.3">
      <c r="B12" s="37" t="s">
        <v>6</v>
      </c>
      <c r="C12" s="37"/>
      <c r="D12" s="37"/>
      <c r="E12" s="37"/>
      <c r="F12" s="37"/>
      <c r="G12" s="31" t="s">
        <v>31</v>
      </c>
      <c r="H12" s="3">
        <f>H13+H29-H36-H48+H28</f>
        <v>140335.1400000001</v>
      </c>
      <c r="I12" s="11"/>
      <c r="J12" s="11"/>
      <c r="K12" s="9"/>
      <c r="L12" s="9"/>
      <c r="M12" s="9"/>
      <c r="N12" s="9"/>
      <c r="O12" s="9"/>
    </row>
    <row r="13" spans="2:15" x14ac:dyDescent="0.3">
      <c r="B13" s="49" t="s">
        <v>18</v>
      </c>
      <c r="C13" s="49"/>
      <c r="D13" s="49"/>
      <c r="E13" s="49"/>
      <c r="F13" s="49"/>
      <c r="G13" s="4"/>
      <c r="H13" s="5">
        <f>H14+H15+H16+H17+H18+H19+H20+H21+H22+H24+H26+H23+H25+H27</f>
        <v>66632.460000000079</v>
      </c>
      <c r="I13" s="11"/>
      <c r="J13" s="11"/>
      <c r="K13" s="9"/>
      <c r="L13" s="9"/>
      <c r="M13" s="9"/>
      <c r="N13" s="9"/>
      <c r="O13" s="9"/>
    </row>
    <row r="14" spans="2:15" x14ac:dyDescent="0.3">
      <c r="B14" s="34" t="s">
        <v>7</v>
      </c>
      <c r="C14" s="35"/>
      <c r="D14" s="35"/>
      <c r="E14" s="35"/>
      <c r="F14" s="36"/>
      <c r="G14" s="12"/>
      <c r="H14" s="10">
        <f>3833285.46-3833285.46+3325689.03-3325689.03+4417789.22-4417789.22+3421717.2-3421717.2+4086561.5-4086561.5+3366992.59-3366992.59+3983838.66-3983838.66+3493526.97-3493526.97</f>
        <v>0</v>
      </c>
      <c r="I14" s="11"/>
      <c r="J14" s="11"/>
      <c r="K14" s="8"/>
    </row>
    <row r="15" spans="2:15" x14ac:dyDescent="0.3">
      <c r="B15" s="34" t="s">
        <v>8</v>
      </c>
      <c r="C15" s="35"/>
      <c r="D15" s="35"/>
      <c r="E15" s="35"/>
      <c r="F15" s="36"/>
      <c r="G15" s="12"/>
      <c r="H15" s="10">
        <f>253658.72-253658.72+268750.03-268750.03+410816.37-410816.37+447640.19-447640.19</f>
        <v>0</v>
      </c>
      <c r="I15" s="11"/>
      <c r="J15" s="11"/>
      <c r="K15" s="8"/>
      <c r="L15" s="8"/>
    </row>
    <row r="16" spans="2:15" x14ac:dyDescent="0.3">
      <c r="B16" s="34" t="s">
        <v>9</v>
      </c>
      <c r="C16" s="35"/>
      <c r="D16" s="35"/>
      <c r="E16" s="35"/>
      <c r="F16" s="36"/>
      <c r="G16" s="12"/>
      <c r="H16" s="10">
        <f>43093.2-43093.2+10556.42-10556.42+42903.35-42903.35+77895.64-77895.64</f>
        <v>0</v>
      </c>
      <c r="I16" s="11"/>
      <c r="J16" s="11"/>
    </row>
    <row r="17" spans="2:13" x14ac:dyDescent="0.3">
      <c r="B17" s="34" t="s">
        <v>15</v>
      </c>
      <c r="C17" s="35"/>
      <c r="D17" s="35"/>
      <c r="E17" s="35"/>
      <c r="F17" s="36"/>
      <c r="G17" s="12"/>
      <c r="H17" s="10">
        <v>0</v>
      </c>
      <c r="I17" s="11"/>
      <c r="J17" s="11"/>
    </row>
    <row r="18" spans="2:13" x14ac:dyDescent="0.3">
      <c r="B18" s="38" t="s">
        <v>1</v>
      </c>
      <c r="C18" s="38"/>
      <c r="D18" s="38"/>
      <c r="E18" s="38"/>
      <c r="F18" s="38"/>
      <c r="G18" s="12"/>
      <c r="H18" s="10">
        <f>0+145008.9-145008.9+803129.51-803129.51+43074.4-43074.4+96516.2-96516.2+437160.6-437160.6+42253.6-42253.6+58049.4-58049.4+125200.8-125200.8+722659.44-722659.44+102877.2-102877.2+107433.6-107433.6</f>
        <v>0</v>
      </c>
      <c r="I18" s="11"/>
      <c r="J18" s="11"/>
    </row>
    <row r="19" spans="2:13" x14ac:dyDescent="0.3">
      <c r="B19" s="34" t="s">
        <v>2</v>
      </c>
      <c r="C19" s="35"/>
      <c r="D19" s="35"/>
      <c r="E19" s="35"/>
      <c r="F19" s="36"/>
      <c r="G19" s="12"/>
      <c r="H19" s="10">
        <f>674976.79-674656.67+313171.65+179696.15-492867.8+193328.35-193328.35+187588.32-187588.32+190458.33-190458.33+190458.33-190458.33+363241.03-363241.03+295475.79-295475.79-1000+71003.87+380916.66-449376.55+814342.81-814342.81+869706.46-869706.46+157234.43+219738.97-157234.43-220238.96+116748.06-116748.06+148061.93-148061.93+96533.38-96533.38+92842.59-92842.59+216984.58-216984.58+86850.3-86850.3+202128.14-202128.14+172777.37-172777.37+178673.87-178673.87+219347.85-219347.85+524220.04-524220.04-892.66+1595650.09+250967.26-1848067.32+1449.97+273547.6-273547.6+244277.94-244277.94+885132.2-885132.2+225586.86-225586.86+106848.5-106848.5+671936.4-659534.4+99173.9-99173.9+287707.21-300109.21+236078.98-236078.98+1357701.67-1356105.67+314099.96-314099.96+228535.81-228535.81</f>
        <v>2067.4500000001863</v>
      </c>
      <c r="I19" s="11"/>
      <c r="J19" s="11"/>
    </row>
    <row r="20" spans="2:13" x14ac:dyDescent="0.3">
      <c r="B20" s="34" t="s">
        <v>10</v>
      </c>
      <c r="C20" s="35"/>
      <c r="D20" s="35"/>
      <c r="E20" s="35"/>
      <c r="F20" s="36"/>
      <c r="G20" s="12"/>
      <c r="H20" s="10">
        <f>0-480+282541.67-105-4699.68-57511.2-12667-42013.6+184458.33-5380.62-86244.52-600-2790.04-169077.78-970-7987.34-9453.05-10740-6459.55-65466.21-1997.84-66051.61+184458.33-2490-132144-13465.91-360+184458.33-4569.55-25370-75543.51-524.78-168890.85+184458.33-99600-6191.34-960</f>
        <v>-60429.990000000107</v>
      </c>
      <c r="I20" s="11"/>
      <c r="J20" s="11"/>
      <c r="K20" s="11"/>
      <c r="L20" s="8"/>
    </row>
    <row r="21" spans="2:13" x14ac:dyDescent="0.3">
      <c r="B21" s="34" t="s">
        <v>11</v>
      </c>
      <c r="C21" s="35"/>
      <c r="D21" s="35"/>
      <c r="E21" s="35"/>
      <c r="F21" s="36"/>
      <c r="G21" s="12"/>
      <c r="H21" s="10">
        <f>383235-383235</f>
        <v>0</v>
      </c>
      <c r="I21" s="11"/>
      <c r="J21" s="11"/>
    </row>
    <row r="22" spans="2:13" x14ac:dyDescent="0.3">
      <c r="B22" s="34" t="s">
        <v>12</v>
      </c>
      <c r="C22" s="35"/>
      <c r="D22" s="35"/>
      <c r="E22" s="35"/>
      <c r="F22" s="36"/>
      <c r="G22" s="12"/>
      <c r="H22" s="10">
        <f>89181.22-89181.22+43482.89-43482.89+89181.22-89181.22+224060.78-224060.78+178362.45-178362.45+89152.44-89152.44+199642.44-199642.44+245625.66-245625.66+64639-64639+298341.55-298341.55</f>
        <v>0</v>
      </c>
      <c r="I22" s="11"/>
      <c r="J22" s="11"/>
      <c r="K22" s="8"/>
      <c r="L22" s="8"/>
    </row>
    <row r="23" spans="2:13" x14ac:dyDescent="0.3">
      <c r="B23" s="19" t="s">
        <v>25</v>
      </c>
      <c r="C23" s="20"/>
      <c r="D23" s="20"/>
      <c r="E23" s="20"/>
      <c r="F23" s="21"/>
      <c r="G23" s="12"/>
      <c r="H23" s="10">
        <v>0</v>
      </c>
      <c r="I23" s="11"/>
      <c r="J23" s="11"/>
      <c r="K23" s="8"/>
      <c r="L23" s="8"/>
    </row>
    <row r="24" spans="2:13" x14ac:dyDescent="0.3">
      <c r="B24" s="47" t="s">
        <v>23</v>
      </c>
      <c r="C24" s="47"/>
      <c r="D24" s="47"/>
      <c r="E24" s="47"/>
      <c r="F24" s="47"/>
      <c r="G24" s="13"/>
      <c r="H24" s="10">
        <f>17595+1950+1600+2650+2450+2900+2250+2250+3550+4150+4450+1400+2200+3750+2200+5050+7250+3650+3250+3650+3450+3150+5000+4150+5700+4450+3700+4150+4150+4700+2400+1800</f>
        <v>124995</v>
      </c>
      <c r="I24" s="11"/>
      <c r="J24" s="11"/>
      <c r="K24" s="8"/>
      <c r="L24" s="8"/>
    </row>
    <row r="25" spans="2:13" x14ac:dyDescent="0.3">
      <c r="B25" s="19" t="s">
        <v>26</v>
      </c>
      <c r="C25" s="20"/>
      <c r="D25" s="20"/>
      <c r="E25" s="20"/>
      <c r="F25" s="21"/>
      <c r="G25" s="18"/>
      <c r="H25" s="10">
        <f>625000+21000-646000+632658.35+21000+34560+242339.67-688218.35-242339.67</f>
        <v>0</v>
      </c>
      <c r="I25" s="11"/>
      <c r="J25" s="11"/>
      <c r="K25" s="8"/>
      <c r="L25" s="8"/>
    </row>
    <row r="26" spans="2:13" x14ac:dyDescent="0.3">
      <c r="B26" s="17" t="s">
        <v>24</v>
      </c>
      <c r="C26" s="15"/>
      <c r="D26" s="15"/>
      <c r="E26" s="15"/>
      <c r="F26" s="16"/>
      <c r="G26" s="18"/>
      <c r="H26" s="10">
        <f>50519.05-50519.05+39334.5-39334.5+59449.78-59449.78+40640.76-40640.76+40200.42-40200.42+41391.99-41391.99+50358.24-50358.24+41678.18-41678.18</f>
        <v>0</v>
      </c>
      <c r="I26" s="11"/>
      <c r="J26" s="11"/>
      <c r="K26" s="8"/>
      <c r="L26" s="8"/>
    </row>
    <row r="27" spans="2:13" x14ac:dyDescent="0.3">
      <c r="B27" s="25" t="s">
        <v>27</v>
      </c>
      <c r="C27" s="26"/>
      <c r="D27" s="26"/>
      <c r="E27" s="26"/>
      <c r="F27" s="27"/>
      <c r="G27" s="18"/>
      <c r="H27" s="10">
        <f>1319466.19-1319466.19+1415867.58-1415867.58</f>
        <v>0</v>
      </c>
      <c r="I27" s="11"/>
      <c r="J27" s="11"/>
      <c r="K27" s="8"/>
      <c r="L27" s="8"/>
    </row>
    <row r="28" spans="2:13" x14ac:dyDescent="0.3">
      <c r="B28" s="25" t="s">
        <v>28</v>
      </c>
      <c r="C28" s="26"/>
      <c r="D28" s="26"/>
      <c r="E28" s="26"/>
      <c r="F28" s="27"/>
      <c r="G28" s="18"/>
      <c r="H28" s="10">
        <f>-601097.37+575682.71-51172.68+76587.34</f>
        <v>0</v>
      </c>
      <c r="I28" s="11"/>
      <c r="J28" s="11"/>
      <c r="K28" s="8"/>
      <c r="L28" s="8"/>
    </row>
    <row r="29" spans="2:13" x14ac:dyDescent="0.3">
      <c r="B29" s="46" t="s">
        <v>19</v>
      </c>
      <c r="C29" s="46"/>
      <c r="D29" s="46"/>
      <c r="E29" s="46"/>
      <c r="F29" s="46"/>
      <c r="G29" s="32" t="s">
        <v>31</v>
      </c>
      <c r="H29" s="5">
        <f>H30+H31+H32+H33+H34+H35</f>
        <v>76120.680000000022</v>
      </c>
      <c r="I29" s="11"/>
      <c r="J29" s="11"/>
    </row>
    <row r="30" spans="2:13" x14ac:dyDescent="0.3">
      <c r="B30" s="34" t="s">
        <v>7</v>
      </c>
      <c r="C30" s="35"/>
      <c r="D30" s="35"/>
      <c r="E30" s="35"/>
      <c r="F30" s="36"/>
      <c r="G30" s="2"/>
      <c r="H30" s="10">
        <f>64.53+267004.22-267004.22+255445.14-255445.14+318075.78-318075.78+276807.29-276807.29+289598.67-289598.67+277160.42-277160.42+289951.8-289951.8+276358.27-276358.27</f>
        <v>64.53000000002794</v>
      </c>
      <c r="I30" s="11"/>
      <c r="J30" s="11"/>
    </row>
    <row r="31" spans="2:13" x14ac:dyDescent="0.3">
      <c r="B31" s="34" t="s">
        <v>8</v>
      </c>
      <c r="C31" s="35"/>
      <c r="D31" s="35"/>
      <c r="E31" s="35"/>
      <c r="F31" s="36"/>
      <c r="G31" s="2"/>
      <c r="H31" s="10">
        <f>19722.22-19722.22+20277.77-20277.77+31388.89-31388.89+33777.78-33777.78</f>
        <v>0</v>
      </c>
      <c r="I31" s="11"/>
      <c r="J31" s="11"/>
    </row>
    <row r="32" spans="2:13" x14ac:dyDescent="0.3">
      <c r="B32" s="34" t="s">
        <v>10</v>
      </c>
      <c r="C32" s="35"/>
      <c r="D32" s="35"/>
      <c r="E32" s="35"/>
      <c r="F32" s="36"/>
      <c r="G32" s="2"/>
      <c r="H32" s="10">
        <f>22697.26+15666.65+15666.67+15666.67+15666.67-24974.44+15666.67</f>
        <v>76056.149999999994</v>
      </c>
      <c r="I32" s="11"/>
      <c r="J32" s="11"/>
      <c r="L32" s="8"/>
      <c r="M32" s="8"/>
    </row>
    <row r="33" spans="2:10" x14ac:dyDescent="0.3">
      <c r="B33" s="34" t="s">
        <v>11</v>
      </c>
      <c r="C33" s="35"/>
      <c r="D33" s="35"/>
      <c r="E33" s="35"/>
      <c r="F33" s="36"/>
      <c r="G33" s="2"/>
      <c r="H33" s="10">
        <f>198750-198750</f>
        <v>0</v>
      </c>
      <c r="I33" s="11"/>
      <c r="J33" s="11"/>
    </row>
    <row r="34" spans="2:10" x14ac:dyDescent="0.3">
      <c r="B34" s="34" t="s">
        <v>12</v>
      </c>
      <c r="C34" s="35"/>
      <c r="D34" s="35"/>
      <c r="E34" s="35"/>
      <c r="F34" s="36"/>
      <c r="G34" s="2"/>
      <c r="H34" s="10">
        <v>0</v>
      </c>
      <c r="I34" s="11"/>
      <c r="J34" s="11"/>
    </row>
    <row r="35" spans="2:10" x14ac:dyDescent="0.3">
      <c r="B35" s="34" t="s">
        <v>23</v>
      </c>
      <c r="C35" s="35"/>
      <c r="D35" s="35"/>
      <c r="E35" s="35"/>
      <c r="F35" s="36"/>
      <c r="G35" s="2"/>
      <c r="H35" s="10">
        <v>0</v>
      </c>
      <c r="I35" s="11"/>
      <c r="J35" s="11"/>
    </row>
    <row r="36" spans="2:10" x14ac:dyDescent="0.3">
      <c r="B36" s="39" t="s">
        <v>13</v>
      </c>
      <c r="C36" s="39"/>
      <c r="D36" s="39"/>
      <c r="E36" s="39"/>
      <c r="F36" s="39"/>
      <c r="G36" s="33" t="s">
        <v>31</v>
      </c>
      <c r="H36" s="6">
        <f>H37+H38+H39+H40+H41+H42+H43+H44+H45+H46+H47</f>
        <v>2418</v>
      </c>
      <c r="I36" s="11"/>
      <c r="J36" s="11"/>
    </row>
    <row r="37" spans="2:10" x14ac:dyDescent="0.3">
      <c r="B37" s="34" t="s">
        <v>7</v>
      </c>
      <c r="C37" s="35"/>
      <c r="D37" s="35"/>
      <c r="E37" s="35"/>
      <c r="F37" s="36"/>
      <c r="G37" s="13"/>
      <c r="H37" s="10">
        <v>0</v>
      </c>
      <c r="I37" s="11"/>
      <c r="J37" s="11"/>
    </row>
    <row r="38" spans="2:10" x14ac:dyDescent="0.3">
      <c r="B38" s="34" t="s">
        <v>8</v>
      </c>
      <c r="C38" s="35"/>
      <c r="D38" s="35"/>
      <c r="E38" s="35"/>
      <c r="F38" s="36"/>
      <c r="G38" s="13"/>
      <c r="H38" s="10">
        <v>0</v>
      </c>
      <c r="I38" s="11"/>
      <c r="J38" s="11"/>
    </row>
    <row r="39" spans="2:10" x14ac:dyDescent="0.3">
      <c r="B39" s="34" t="s">
        <v>9</v>
      </c>
      <c r="C39" s="35"/>
      <c r="D39" s="35"/>
      <c r="E39" s="35"/>
      <c r="F39" s="36"/>
      <c r="G39" s="13"/>
      <c r="H39" s="10">
        <v>0</v>
      </c>
      <c r="I39" s="11"/>
      <c r="J39" s="11"/>
    </row>
    <row r="40" spans="2:10" x14ac:dyDescent="0.3">
      <c r="B40" s="34" t="s">
        <v>15</v>
      </c>
      <c r="C40" s="35"/>
      <c r="D40" s="35"/>
      <c r="E40" s="35"/>
      <c r="F40" s="36"/>
      <c r="G40" s="13"/>
      <c r="H40" s="10">
        <v>0</v>
      </c>
      <c r="I40" s="11"/>
      <c r="J40" s="11"/>
    </row>
    <row r="41" spans="2:10" x14ac:dyDescent="0.3">
      <c r="B41" s="38" t="s">
        <v>1</v>
      </c>
      <c r="C41" s="38"/>
      <c r="D41" s="38"/>
      <c r="E41" s="38"/>
      <c r="F41" s="38"/>
      <c r="G41" s="13"/>
      <c r="H41" s="10">
        <v>0</v>
      </c>
      <c r="I41" s="11"/>
      <c r="J41" s="11"/>
    </row>
    <row r="42" spans="2:10" x14ac:dyDescent="0.3">
      <c r="B42" s="34" t="s">
        <v>2</v>
      </c>
      <c r="C42" s="35"/>
      <c r="D42" s="35"/>
      <c r="E42" s="35"/>
      <c r="F42" s="36"/>
      <c r="G42" s="13"/>
      <c r="H42" s="10">
        <v>0</v>
      </c>
      <c r="I42" s="11"/>
      <c r="J42" s="11"/>
    </row>
    <row r="43" spans="2:10" x14ac:dyDescent="0.3">
      <c r="B43" s="34" t="s">
        <v>10</v>
      </c>
      <c r="C43" s="35"/>
      <c r="D43" s="35"/>
      <c r="E43" s="35"/>
      <c r="F43" s="36"/>
      <c r="G43" s="13"/>
      <c r="H43" s="10">
        <v>2418</v>
      </c>
      <c r="I43" s="11"/>
      <c r="J43" s="11"/>
    </row>
    <row r="44" spans="2:10" x14ac:dyDescent="0.3">
      <c r="B44" s="34" t="s">
        <v>11</v>
      </c>
      <c r="C44" s="35"/>
      <c r="D44" s="35"/>
      <c r="E44" s="35"/>
      <c r="F44" s="36"/>
      <c r="G44" s="13"/>
      <c r="H44" s="10">
        <v>0</v>
      </c>
      <c r="I44" s="11"/>
      <c r="J44" s="11"/>
    </row>
    <row r="45" spans="2:10" x14ac:dyDescent="0.3">
      <c r="B45" s="34" t="s">
        <v>12</v>
      </c>
      <c r="C45" s="35"/>
      <c r="D45" s="35"/>
      <c r="E45" s="35"/>
      <c r="F45" s="36"/>
      <c r="G45" s="13"/>
      <c r="H45" s="10">
        <v>0</v>
      </c>
      <c r="I45" s="11"/>
      <c r="J45" s="11"/>
    </row>
    <row r="46" spans="2:10" x14ac:dyDescent="0.3">
      <c r="B46" s="22" t="s">
        <v>27</v>
      </c>
      <c r="C46" s="23"/>
      <c r="D46" s="23"/>
      <c r="E46" s="23"/>
      <c r="F46" s="24"/>
      <c r="G46" s="13"/>
      <c r="H46" s="10">
        <v>0</v>
      </c>
      <c r="I46" s="11"/>
      <c r="J46" s="11"/>
    </row>
    <row r="47" spans="2:10" x14ac:dyDescent="0.3">
      <c r="B47" s="28" t="s">
        <v>26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0" x14ac:dyDescent="0.3">
      <c r="B48" s="39" t="s">
        <v>16</v>
      </c>
      <c r="C48" s="39"/>
      <c r="D48" s="39"/>
      <c r="E48" s="39"/>
      <c r="F48" s="39"/>
      <c r="G48" s="33" t="s">
        <v>31</v>
      </c>
      <c r="H48" s="6">
        <f>H49+H50+H51+H52+H53</f>
        <v>0</v>
      </c>
      <c r="I48" s="11"/>
      <c r="J48" s="11"/>
    </row>
    <row r="49" spans="2:11" x14ac:dyDescent="0.3">
      <c r="B49" s="34" t="s">
        <v>7</v>
      </c>
      <c r="C49" s="35"/>
      <c r="D49" s="35"/>
      <c r="E49" s="35"/>
      <c r="F49" s="36"/>
      <c r="G49" s="2"/>
      <c r="H49" s="10">
        <v>0</v>
      </c>
      <c r="I49" s="11"/>
      <c r="J49" s="11"/>
    </row>
    <row r="50" spans="2:11" x14ac:dyDescent="0.3">
      <c r="B50" s="34" t="s">
        <v>8</v>
      </c>
      <c r="C50" s="35"/>
      <c r="D50" s="35"/>
      <c r="E50" s="35"/>
      <c r="F50" s="36"/>
      <c r="G50" s="2"/>
      <c r="H50" s="3">
        <v>0</v>
      </c>
      <c r="I50" s="11"/>
      <c r="J50" s="11"/>
    </row>
    <row r="51" spans="2:11" x14ac:dyDescent="0.3">
      <c r="B51" s="34" t="s">
        <v>10</v>
      </c>
      <c r="C51" s="35"/>
      <c r="D51" s="35"/>
      <c r="E51" s="35"/>
      <c r="F51" s="36"/>
      <c r="G51" s="2"/>
      <c r="H51" s="3">
        <v>0</v>
      </c>
      <c r="I51" s="11"/>
      <c r="J51" s="11"/>
    </row>
    <row r="52" spans="2:11" x14ac:dyDescent="0.3">
      <c r="B52" s="34" t="s">
        <v>11</v>
      </c>
      <c r="C52" s="35"/>
      <c r="D52" s="35"/>
      <c r="E52" s="35"/>
      <c r="F52" s="36"/>
      <c r="G52" s="2"/>
      <c r="H52" s="3">
        <v>0</v>
      </c>
      <c r="I52" s="11"/>
      <c r="J52" s="11"/>
    </row>
    <row r="53" spans="2:11" x14ac:dyDescent="0.3">
      <c r="B53" s="34" t="s">
        <v>12</v>
      </c>
      <c r="C53" s="35"/>
      <c r="D53" s="35"/>
      <c r="E53" s="35"/>
      <c r="F53" s="36"/>
      <c r="G53" s="2"/>
      <c r="H53" s="3"/>
      <c r="I53" s="11"/>
      <c r="J53" s="11"/>
    </row>
    <row r="54" spans="2:11" x14ac:dyDescent="0.3">
      <c r="B54" s="38" t="s">
        <v>14</v>
      </c>
      <c r="C54" s="38"/>
      <c r="D54" s="38"/>
      <c r="E54" s="38"/>
      <c r="F54" s="38"/>
      <c r="G54" s="2"/>
      <c r="H54" s="3"/>
      <c r="I54" s="11"/>
      <c r="J54" s="11"/>
    </row>
    <row r="55" spans="2:11" x14ac:dyDescent="0.3">
      <c r="B55" s="37" t="s">
        <v>3</v>
      </c>
      <c r="C55" s="37"/>
      <c r="D55" s="37"/>
      <c r="E55" s="37"/>
      <c r="F55" s="37"/>
      <c r="G55" s="2"/>
      <c r="H55" s="7">
        <f>H13+H29-H36-H48-H54+H28</f>
        <v>140335.1400000001</v>
      </c>
      <c r="I55" s="11"/>
      <c r="J55" s="11"/>
      <c r="K55" s="8"/>
    </row>
    <row r="56" spans="2:11" x14ac:dyDescent="0.3">
      <c r="G56" s="9"/>
      <c r="H56" s="11"/>
      <c r="I56" s="14"/>
    </row>
    <row r="57" spans="2:11" x14ac:dyDescent="0.3">
      <c r="H57" s="8"/>
    </row>
  </sheetData>
  <mergeCells count="44">
    <mergeCell ref="K11:O11"/>
    <mergeCell ref="B12:F12"/>
    <mergeCell ref="B13:F13"/>
    <mergeCell ref="B14:F14"/>
    <mergeCell ref="B22:F22"/>
    <mergeCell ref="B17:F17"/>
    <mergeCell ref="B15:F15"/>
    <mergeCell ref="B16:F16"/>
    <mergeCell ref="B18:F18"/>
    <mergeCell ref="B19:F19"/>
    <mergeCell ref="B20:F20"/>
    <mergeCell ref="B41:F41"/>
    <mergeCell ref="B32:F32"/>
    <mergeCell ref="B34:F34"/>
    <mergeCell ref="B38:F38"/>
    <mergeCell ref="B35:F35"/>
    <mergeCell ref="B40:F40"/>
    <mergeCell ref="B33:F33"/>
    <mergeCell ref="B37:F37"/>
    <mergeCell ref="B39:F39"/>
    <mergeCell ref="B36:F36"/>
    <mergeCell ref="C2:G2"/>
    <mergeCell ref="B4:D4"/>
    <mergeCell ref="B5:D5"/>
    <mergeCell ref="B6:D6"/>
    <mergeCell ref="B31:F31"/>
    <mergeCell ref="B30:F30"/>
    <mergeCell ref="B11:F11"/>
    <mergeCell ref="C8:G8"/>
    <mergeCell ref="B21:F21"/>
    <mergeCell ref="B29:F29"/>
    <mergeCell ref="B24:F24"/>
    <mergeCell ref="B53:F53"/>
    <mergeCell ref="B42:F42"/>
    <mergeCell ref="B43:F43"/>
    <mergeCell ref="B55:F55"/>
    <mergeCell ref="B51:F51"/>
    <mergeCell ref="B54:F54"/>
    <mergeCell ref="B50:F50"/>
    <mergeCell ref="B52:F52"/>
    <mergeCell ref="B49:F49"/>
    <mergeCell ref="B48:F48"/>
    <mergeCell ref="B44:F44"/>
    <mergeCell ref="B45:F45"/>
  </mergeCells>
  <phoneticPr fontId="3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PC</cp:lastModifiedBy>
  <cp:lastPrinted>2022-01-12T08:07:28Z</cp:lastPrinted>
  <dcterms:created xsi:type="dcterms:W3CDTF">2018-11-15T09:32:50Z</dcterms:created>
  <dcterms:modified xsi:type="dcterms:W3CDTF">2022-04-28T05:30:31Z</dcterms:modified>
</cp:coreProperties>
</file>