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Sheet1!$A$1:$J$54</definedName>
  </definedNames>
  <calcPr calcId="124519"/>
</workbook>
</file>

<file path=xl/calcChain.xml><?xml version="1.0" encoding="utf-8"?>
<calcChain xmlns="http://schemas.openxmlformats.org/spreadsheetml/2006/main">
  <c r="H22" i="1"/>
  <c r="H24"/>
  <c r="H20"/>
  <c r="H19"/>
  <c r="H31"/>
  <c r="H27"/>
  <c r="H29"/>
  <c r="H14"/>
  <c r="H15"/>
  <c r="H30"/>
  <c r="H16"/>
  <c r="H18"/>
  <c r="H25"/>
  <c r="H35"/>
  <c r="H13" l="1"/>
  <c r="H28" l="1"/>
  <c r="H21"/>
  <c r="H32"/>
  <c r="H47"/>
  <c r="H54" l="1"/>
  <c r="H12"/>
</calcChain>
</file>

<file path=xl/sharedStrings.xml><?xml version="1.0" encoding="utf-8"?>
<sst xmlns="http://schemas.openxmlformats.org/spreadsheetml/2006/main" count="51" uniqueCount="29">
  <si>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</si>
  <si>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</si>
  <si>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</si>
  <si>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</si>
  <si>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</si>
  <si>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</si>
  <si>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</si>
  <si>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</si>
  <si>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</si>
  <si>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</si>
  <si>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</si>
  <si>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</si>
  <si>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</si>
  <si>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</si>
  <si>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</si>
  <si>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</si>
  <si>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</si>
  <si>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</si>
  <si>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</si>
  <si>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</si>
  <si>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</si>
  <si>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</si>
  <si>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</si>
  <si>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</si>
  <si>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</si>
  <si>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</si>
  <si>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</si>
  <si>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</si>
  <si>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Dana: 09.12.2020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</si>
</sst>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6"/>
  <sheetViews>
    <sheetView tabSelected="1" workbookViewId="0">
      <selection activeCell="H45" sqref="H45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41" t="s">
        <v>0</v>
      </c>
      <c r="D2" s="41"/>
      <c r="E2" s="41"/>
      <c r="F2" s="41"/>
      <c r="G2" s="41"/>
    </row>
    <row r="4" spans="2:15">
      <c r="B4" s="42" t="s">
        <v>20</v>
      </c>
      <c r="C4" s="42"/>
      <c r="D4" s="42"/>
    </row>
    <row r="5" spans="2:15">
      <c r="B5" s="42" t="s">
        <v>21</v>
      </c>
      <c r="C5" s="42"/>
      <c r="D5" s="42"/>
    </row>
    <row r="6" spans="2:15">
      <c r="B6" s="42" t="s">
        <v>22</v>
      </c>
      <c r="C6" s="42"/>
      <c r="D6" s="42"/>
    </row>
    <row r="7" spans="2:15">
      <c r="I7" s="13"/>
      <c r="J7" s="13"/>
    </row>
    <row r="8" spans="2:15">
      <c r="C8" s="46" t="s">
        <v>28</v>
      </c>
      <c r="D8" s="46"/>
      <c r="E8" s="46"/>
      <c r="F8" s="46"/>
      <c r="G8" s="46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43" t="s">
        <v>17</v>
      </c>
      <c r="C11" s="44"/>
      <c r="D11" s="44"/>
      <c r="E11" s="44"/>
      <c r="F11" s="45"/>
      <c r="G11" s="2" t="s">
        <v>4</v>
      </c>
      <c r="H11" s="2" t="s">
        <v>5</v>
      </c>
      <c r="I11" s="13"/>
      <c r="J11" s="13"/>
      <c r="K11" s="33"/>
      <c r="L11" s="33"/>
      <c r="M11" s="33"/>
      <c r="N11" s="33"/>
      <c r="O11" s="33"/>
    </row>
    <row r="12" spans="2:15">
      <c r="B12" s="34" t="s">
        <v>6</v>
      </c>
      <c r="C12" s="34"/>
      <c r="D12" s="34"/>
      <c r="E12" s="34"/>
      <c r="F12" s="34"/>
      <c r="G12" s="3">
        <v>44174</v>
      </c>
      <c r="H12" s="4">
        <f>H13+H28-H35-H47</f>
        <v>406209.08999999985</v>
      </c>
      <c r="I12" s="13"/>
      <c r="J12" s="13"/>
      <c r="K12" s="10"/>
      <c r="L12" s="10"/>
      <c r="M12" s="10"/>
      <c r="N12" s="10"/>
      <c r="O12" s="10"/>
    </row>
    <row r="13" spans="2:15">
      <c r="B13" s="35" t="s">
        <v>18</v>
      </c>
      <c r="C13" s="35"/>
      <c r="D13" s="35"/>
      <c r="E13" s="35"/>
      <c r="F13" s="35"/>
      <c r="G13" s="5"/>
      <c r="H13" s="6">
        <f>H14+H15+H16+H17+H18+H19+H20+H21+H22+H24+H26+H23+H25+H27</f>
        <v>529741.97</v>
      </c>
      <c r="I13" s="13"/>
      <c r="J13" s="13"/>
      <c r="K13" s="10"/>
      <c r="L13" s="10"/>
      <c r="M13" s="10"/>
      <c r="N13" s="10"/>
      <c r="O13" s="10"/>
    </row>
    <row r="14" spans="2:15">
      <c r="B14" s="36" t="s">
        <v>7</v>
      </c>
      <c r="C14" s="37"/>
      <c r="D14" s="37"/>
      <c r="E14" s="37"/>
      <c r="F14" s="38"/>
      <c r="G14" s="14"/>
      <c r="H14" s="11">
        <f>3314538.05-2949750.62-364787.43+3049554.43-3049554.45+3367666.99-3367666.99+3051175.71-3051175.61+3281562.57-3281562.47-0.18+2914054.68-2914054.68+3247797.9-3247797.9+2867116.86-2867116.85+3391406.08-3391406.07+2729643.74-2729643.79+3245439.45-3245439.47+2914083.73-2914083.76+3307306.38-3307306.3+2892595.71-2926779.94+34184.25+3312696.55-3312696.57+2910372.05-2910372.05+3484383.54-3484383.55</f>
        <v>-1.0000000242143869E-2</v>
      </c>
      <c r="I14" s="13"/>
      <c r="J14" s="13"/>
      <c r="K14" s="9"/>
    </row>
    <row r="15" spans="2:15">
      <c r="B15" s="36" t="s">
        <v>8</v>
      </c>
      <c r="C15" s="37"/>
      <c r="D15" s="37"/>
      <c r="E15" s="37"/>
      <c r="F15" s="38"/>
      <c r="G15" s="14"/>
      <c r="H15" s="11">
        <f>19278.96+409659.33-259197.46+249094.46-249094.46+275010.64-275010.64+284954.55-284954.55+272748.7-272748.7+233512.67-233512.67+58377.54-228118.37+262105.84-262105.84+252724.78-252724.78+246255.05-246255.05+258568.79-258568.79</f>
        <v>0</v>
      </c>
      <c r="I15" s="13"/>
      <c r="J15" s="13"/>
      <c r="K15" s="9"/>
      <c r="L15" s="9"/>
    </row>
    <row r="16" spans="2:15">
      <c r="B16" s="36" t="s">
        <v>9</v>
      </c>
      <c r="C16" s="37"/>
      <c r="D16" s="37"/>
      <c r="E16" s="37"/>
      <c r="F16" s="38"/>
      <c r="G16" s="14"/>
      <c r="H16" s="11">
        <f>0+70304.63-70304.63+75187.09-75187.09+8660.41-8660.41+30201.77-30201.77-1474.66+236423.02-236423.02-1105.5-1474.66-1474.66+271217.1-271217.1-1474.66+27950.78-27950.78-1290.08+200447.24-200447.24+146428.59-146428.59-2764.74+12414.6-12414.6-1290.08+30056.29-30056.29+72295.63-72295.63</f>
        <v>-12349.039999999972</v>
      </c>
      <c r="I16" s="13"/>
      <c r="J16" s="13"/>
    </row>
    <row r="17" spans="2:13">
      <c r="B17" s="36" t="s">
        <v>15</v>
      </c>
      <c r="C17" s="37"/>
      <c r="D17" s="37"/>
      <c r="E17" s="37"/>
      <c r="F17" s="38"/>
      <c r="G17" s="14"/>
      <c r="H17" s="11">
        <v>0</v>
      </c>
      <c r="I17" s="13"/>
      <c r="J17" s="13"/>
    </row>
    <row r="18" spans="2:13">
      <c r="B18" s="39" t="s">
        <v>1</v>
      </c>
      <c r="C18" s="39"/>
      <c r="D18" s="39"/>
      <c r="E18" s="39"/>
      <c r="F18" s="39"/>
      <c r="G18" s="14"/>
      <c r="H18" s="11">
        <f>69849-69849+48106.65-48106.65+66250.8-66250.8+76123.8-76123.8+21431.84-21431.84-2520+42863.68-42863.68-8035.2+21431.84-21431.84+21431.84-21431.84+42863.67-42863.67+21431.84-21431.84-1903.2+42863.68-42863.68+91617.31-91617.3+72530.64-72530.64+12426-12426+20688.3-20688.3+26406-26406+20112.1-20112.1</f>
        <v>-12458.39</v>
      </c>
      <c r="I18" s="13"/>
      <c r="J18" s="13"/>
    </row>
    <row r="19" spans="2:13">
      <c r="B19" s="36" t="s">
        <v>2</v>
      </c>
      <c r="C19" s="37"/>
      <c r="D19" s="37"/>
      <c r="E19" s="37"/>
      <c r="F19" s="38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+216984.58</f>
        <v>218348.69000000012</v>
      </c>
      <c r="I19" s="13"/>
      <c r="J19" s="13"/>
    </row>
    <row r="20" spans="2:13">
      <c r="B20" s="36" t="s">
        <v>10</v>
      </c>
      <c r="C20" s="37"/>
      <c r="D20" s="37"/>
      <c r="E20" s="37"/>
      <c r="F20" s="38"/>
      <c r="G20" s="14"/>
      <c r="H20" s="11">
        <f>0-732-48955.65-16523-5714.84-6371-1120+157541.66-3938.36-158981.8-360-9031.79-5368.9+157541.67-157565.33-730-8544.48+198000-372-360-4579.63-200-112861.82-5293.79-2100-37325.88-4106.6+99000-10471.2-360-25755.13-672.32+99000-3976.52-50880.35-3130-7736.23-372-540-4434.02-16540-197.39-152349.35-540-4905.42-435-14954-22734.96-598.55-55469.26-490-180-27820-11970-4821.8-4667.1-238.71-6786-53727.5-4616.16-13700-7431.63-1265-4955.39+139149.67-360-138187.2-3834.38-820-250+99000-967.2-96155.07+99000-480-98586-1197-5919.42-3592.33-13863.2-64425.2+99000-850.7-1020-29433.99+99000-59556.8-5280.57-180-4262.08-180+99000-296-103421.2-6019.44-68848.31+349958.33-360-4286.01+112208.34-9085.2-340762.97-58000-1369.68+112208.33-28750</f>
        <v>-341849.80999999994</v>
      </c>
      <c r="I20" s="13"/>
      <c r="J20" s="13"/>
      <c r="K20" s="13"/>
      <c r="L20" s="9"/>
    </row>
    <row r="21" spans="2:13">
      <c r="B21" s="36" t="s">
        <v>11</v>
      </c>
      <c r="C21" s="37"/>
      <c r="D21" s="37"/>
      <c r="E21" s="37"/>
      <c r="F21" s="38"/>
      <c r="G21" s="14"/>
      <c r="H21" s="11">
        <f>397500-198750-198750</f>
        <v>0</v>
      </c>
      <c r="I21" s="13"/>
      <c r="J21" s="13"/>
    </row>
    <row r="22" spans="2:13">
      <c r="B22" s="36" t="s">
        <v>12</v>
      </c>
      <c r="C22" s="37"/>
      <c r="D22" s="37"/>
      <c r="E22" s="37"/>
      <c r="F22" s="38"/>
      <c r="G22" s="14"/>
      <c r="H22" s="11">
        <f>89181.22-89181.22+43482.89-43482.89+89181.22-89181.22+224060.78</f>
        <v>224060.78</v>
      </c>
      <c r="I22" s="13"/>
      <c r="J22" s="13"/>
      <c r="K22" s="9"/>
      <c r="L22" s="9"/>
    </row>
    <row r="23" spans="2:13">
      <c r="B23" s="21" t="s">
        <v>25</v>
      </c>
      <c r="C23" s="22"/>
      <c r="D23" s="22"/>
      <c r="E23" s="22"/>
      <c r="F23" s="23"/>
      <c r="G23" s="14"/>
      <c r="H23" s="11">
        <v>0</v>
      </c>
      <c r="I23" s="13"/>
      <c r="J23" s="13"/>
      <c r="K23" s="9"/>
      <c r="L23" s="9"/>
    </row>
    <row r="24" spans="2:13">
      <c r="B24" s="48" t="s">
        <v>23</v>
      </c>
      <c r="C24" s="48"/>
      <c r="D24" s="48"/>
      <c r="E24" s="48"/>
      <c r="F24" s="48"/>
      <c r="G24" s="15"/>
      <c r="H24" s="11">
        <f>46589.75+1150+2200+3550+950+3050+1850+7200+1150+1950+2250+6550+1700+3350+1150+4250+4200+1600+3800+1700+2200+5850+2800+12350+2200+4050+3250+8300+1800+1750+3200+3900+3650+950+5450+2100+1100+4400+2600+1550+3350+1800+3550+2000+7700+3550+11400+2850+2050+1600+2850+3600+4800+2250+750+1050+2650+1900+2650+1550+5450+2450+5000+1850+1950+1550+900+1850+1850+1850+900+850+2950+1700+1450+1100+3550+3900+1650+1650+1200+1450+1600+2450+2000+6300+2500+250+1350+3400+1700+1850+1200+1150+400+1350+900+4400+750+750+1600+650+900+350+1300+1450+1000+350+550+1650+1350+550+1300+1050+3800+700+1200+2700+1250+1200+550+1300+1300+800+700+1300+1050+2100+1150+1400+450+1550+1200+800+1250+1750+950+2500+1650+1300+1500+700+1550+1600+300+1700+600+1500+1300+1500+1650+1400+1750+1900+1550+1050+450+1900+1900+3250+2300+1900+3350+5200+1650+750+2450+1150+950+1000+1000+5500+1400+900+1450+950+1500+1400+1350+1450+2000+750+1200+850+3250+750+1750+550+700+1300+1550+1200+1750+900</f>
        <v>453989.75</v>
      </c>
      <c r="I24" s="13"/>
      <c r="J24" s="13"/>
      <c r="K24" s="9"/>
      <c r="L24" s="9"/>
    </row>
    <row r="25" spans="2:13">
      <c r="B25" s="21" t="s">
        <v>26</v>
      </c>
      <c r="C25" s="22"/>
      <c r="D25" s="22"/>
      <c r="E25" s="22"/>
      <c r="F25" s="23"/>
      <c r="G25" s="20"/>
      <c r="H25" s="11">
        <f>625000+21000-646000</f>
        <v>0</v>
      </c>
      <c r="I25" s="13"/>
      <c r="J25" s="13"/>
      <c r="K25" s="9"/>
      <c r="L25" s="9"/>
    </row>
    <row r="26" spans="2:13">
      <c r="B26" s="19" t="s">
        <v>24</v>
      </c>
      <c r="C26" s="17"/>
      <c r="D26" s="17"/>
      <c r="E26" s="17"/>
      <c r="F26" s="18"/>
      <c r="G26" s="20"/>
      <c r="H26" s="11">
        <v>0</v>
      </c>
      <c r="I26" s="13"/>
      <c r="J26" s="13"/>
      <c r="K26" s="9"/>
      <c r="L26" s="9"/>
    </row>
    <row r="27" spans="2:13">
      <c r="B27" s="27" t="s">
        <v>27</v>
      </c>
      <c r="C27" s="28"/>
      <c r="D27" s="28"/>
      <c r="E27" s="28"/>
      <c r="F27" s="29"/>
      <c r="G27" s="20"/>
      <c r="H27" s="11">
        <f>688888.82-688888.82</f>
        <v>0</v>
      </c>
      <c r="I27" s="13"/>
      <c r="J27" s="13"/>
      <c r="K27" s="9"/>
      <c r="L27" s="9"/>
    </row>
    <row r="28" spans="2:13">
      <c r="B28" s="47" t="s">
        <v>19</v>
      </c>
      <c r="C28" s="47"/>
      <c r="D28" s="47"/>
      <c r="E28" s="47"/>
      <c r="F28" s="47"/>
      <c r="G28" s="5">
        <v>44174</v>
      </c>
      <c r="H28" s="6">
        <f>H29+H30+H31+H32+H33+H34</f>
        <v>100527.89999999997</v>
      </c>
      <c r="I28" s="13"/>
      <c r="J28" s="13"/>
    </row>
    <row r="29" spans="2:13">
      <c r="B29" s="36" t="s">
        <v>7</v>
      </c>
      <c r="C29" s="37"/>
      <c r="D29" s="37"/>
      <c r="E29" s="37"/>
      <c r="F29" s="38"/>
      <c r="G29" s="2"/>
      <c r="H29" s="11">
        <f>251705.65-225732.79-25972.86+237360.22-237360.23+232539.01-232539.01+239180.91-239180.9+27209.71-27209.71</f>
        <v>-2.9103830456733704E-11</v>
      </c>
      <c r="I29" s="13"/>
      <c r="J29" s="13"/>
    </row>
    <row r="30" spans="2:13">
      <c r="B30" s="36" t="s">
        <v>8</v>
      </c>
      <c r="C30" s="37"/>
      <c r="D30" s="37"/>
      <c r="E30" s="37"/>
      <c r="F30" s="38"/>
      <c r="G30" s="2"/>
      <c r="H30" s="11">
        <f>31362-14401.24+15688.89-15688.89+15327.77-15327.77+17361.11-17361.11+12394.18-12394.18+16686.86-16686.86-7746.37+2118.94-11333.33+7621.21-7621.21+14780.3-14780.3+12539.68-12539.68</f>
        <v>0</v>
      </c>
      <c r="I30" s="13"/>
      <c r="J30" s="13"/>
    </row>
    <row r="31" spans="2:13">
      <c r="B31" s="36" t="s">
        <v>10</v>
      </c>
      <c r="C31" s="37"/>
      <c r="D31" s="37"/>
      <c r="E31" s="37"/>
      <c r="F31" s="38"/>
      <c r="G31" s="2"/>
      <c r="H31" s="11">
        <f>73849.34+15500+15500-17792+17916.67-1561.75+8958.33+8958.33-25039.88+4665+8958.34-18342.81+8958.33</f>
        <v>100527.9</v>
      </c>
      <c r="I31" s="13"/>
      <c r="J31" s="13"/>
      <c r="L31" s="9"/>
      <c r="M31" s="9"/>
    </row>
    <row r="32" spans="2:13">
      <c r="B32" s="36" t="s">
        <v>11</v>
      </c>
      <c r="C32" s="37"/>
      <c r="D32" s="37"/>
      <c r="E32" s="37"/>
      <c r="F32" s="38"/>
      <c r="G32" s="2"/>
      <c r="H32" s="11">
        <f>198750-198750</f>
        <v>0</v>
      </c>
      <c r="I32" s="13"/>
      <c r="J32" s="13"/>
    </row>
    <row r="33" spans="2:10">
      <c r="B33" s="36" t="s">
        <v>12</v>
      </c>
      <c r="C33" s="37"/>
      <c r="D33" s="37"/>
      <c r="E33" s="37"/>
      <c r="F33" s="38"/>
      <c r="G33" s="2"/>
      <c r="H33" s="11">
        <v>0</v>
      </c>
      <c r="I33" s="13"/>
      <c r="J33" s="13"/>
    </row>
    <row r="34" spans="2:10">
      <c r="B34" s="36" t="s">
        <v>23</v>
      </c>
      <c r="C34" s="37"/>
      <c r="D34" s="37"/>
      <c r="E34" s="37"/>
      <c r="F34" s="38"/>
      <c r="G34" s="2"/>
      <c r="H34" s="11">
        <v>0</v>
      </c>
      <c r="I34" s="13"/>
      <c r="J34" s="13"/>
    </row>
    <row r="35" spans="2:10">
      <c r="B35" s="40" t="s">
        <v>13</v>
      </c>
      <c r="C35" s="40"/>
      <c r="D35" s="40"/>
      <c r="E35" s="40"/>
      <c r="F35" s="40"/>
      <c r="G35" s="12">
        <v>44174</v>
      </c>
      <c r="H35" s="7">
        <f>H36+H37+H38+H39+H40+H41+H42+H43+H44+H45+H46</f>
        <v>224060.78</v>
      </c>
      <c r="I35" s="13"/>
      <c r="J35" s="13"/>
    </row>
    <row r="36" spans="2:10">
      <c r="B36" s="36" t="s">
        <v>7</v>
      </c>
      <c r="C36" s="37"/>
      <c r="D36" s="37"/>
      <c r="E36" s="37"/>
      <c r="F36" s="38"/>
      <c r="G36" s="15"/>
      <c r="H36" s="11">
        <v>0</v>
      </c>
      <c r="I36" s="13"/>
      <c r="J36" s="13"/>
    </row>
    <row r="37" spans="2:10">
      <c r="B37" s="36" t="s">
        <v>8</v>
      </c>
      <c r="C37" s="37"/>
      <c r="D37" s="37"/>
      <c r="E37" s="37"/>
      <c r="F37" s="38"/>
      <c r="G37" s="15"/>
      <c r="H37" s="11">
        <v>0</v>
      </c>
      <c r="I37" s="13"/>
      <c r="J37" s="13"/>
    </row>
    <row r="38" spans="2:10">
      <c r="B38" s="36" t="s">
        <v>9</v>
      </c>
      <c r="C38" s="37"/>
      <c r="D38" s="37"/>
      <c r="E38" s="37"/>
      <c r="F38" s="38"/>
      <c r="G38" s="15"/>
      <c r="H38" s="11">
        <v>0</v>
      </c>
      <c r="I38" s="13"/>
      <c r="J38" s="13"/>
    </row>
    <row r="39" spans="2:10">
      <c r="B39" s="36" t="s">
        <v>15</v>
      </c>
      <c r="C39" s="37"/>
      <c r="D39" s="37"/>
      <c r="E39" s="37"/>
      <c r="F39" s="38"/>
      <c r="G39" s="15"/>
      <c r="H39" s="11">
        <v>0</v>
      </c>
      <c r="I39" s="13"/>
      <c r="J39" s="13"/>
    </row>
    <row r="40" spans="2:10">
      <c r="B40" s="39" t="s">
        <v>1</v>
      </c>
      <c r="C40" s="39"/>
      <c r="D40" s="39"/>
      <c r="E40" s="39"/>
      <c r="F40" s="39"/>
      <c r="G40" s="15"/>
      <c r="H40" s="11">
        <v>0</v>
      </c>
      <c r="I40" s="13"/>
      <c r="J40" s="13"/>
    </row>
    <row r="41" spans="2:10">
      <c r="B41" s="36" t="s">
        <v>2</v>
      </c>
      <c r="C41" s="37"/>
      <c r="D41" s="37"/>
      <c r="E41" s="37"/>
      <c r="F41" s="38"/>
      <c r="G41" s="15"/>
      <c r="H41" s="11">
        <v>0</v>
      </c>
      <c r="I41" s="13"/>
      <c r="J41" s="13"/>
    </row>
    <row r="42" spans="2:10">
      <c r="B42" s="36" t="s">
        <v>10</v>
      </c>
      <c r="C42" s="37"/>
      <c r="D42" s="37"/>
      <c r="E42" s="37"/>
      <c r="F42" s="38"/>
      <c r="G42" s="15"/>
      <c r="H42" s="11">
        <v>0</v>
      </c>
      <c r="I42" s="13"/>
      <c r="J42" s="13"/>
    </row>
    <row r="43" spans="2:10">
      <c r="B43" s="36" t="s">
        <v>11</v>
      </c>
      <c r="C43" s="37"/>
      <c r="D43" s="37"/>
      <c r="E43" s="37"/>
      <c r="F43" s="38"/>
      <c r="G43" s="15"/>
      <c r="H43" s="11">
        <v>0</v>
      </c>
      <c r="I43" s="13"/>
      <c r="J43" s="13"/>
    </row>
    <row r="44" spans="2:10">
      <c r="B44" s="36" t="s">
        <v>12</v>
      </c>
      <c r="C44" s="37"/>
      <c r="D44" s="37"/>
      <c r="E44" s="37"/>
      <c r="F44" s="38"/>
      <c r="G44" s="15"/>
      <c r="H44" s="11">
        <v>224060.78</v>
      </c>
      <c r="I44" s="13"/>
      <c r="J44" s="13"/>
    </row>
    <row r="45" spans="2:10">
      <c r="B45" s="24" t="s">
        <v>27</v>
      </c>
      <c r="C45" s="25"/>
      <c r="D45" s="25"/>
      <c r="E45" s="25"/>
      <c r="F45" s="26"/>
      <c r="G45" s="15"/>
      <c r="H45" s="11">
        <v>0</v>
      </c>
      <c r="I45" s="13"/>
      <c r="J45" s="13"/>
    </row>
    <row r="46" spans="2:10">
      <c r="B46" s="30" t="s">
        <v>26</v>
      </c>
      <c r="C46" s="31"/>
      <c r="D46" s="31"/>
      <c r="E46" s="31"/>
      <c r="F46" s="32"/>
      <c r="G46" s="15"/>
      <c r="H46" s="11">
        <v>0</v>
      </c>
      <c r="I46" s="13"/>
      <c r="J46" s="13"/>
    </row>
    <row r="47" spans="2:10">
      <c r="B47" s="40" t="s">
        <v>16</v>
      </c>
      <c r="C47" s="40"/>
      <c r="D47" s="40"/>
      <c r="E47" s="40"/>
      <c r="F47" s="40"/>
      <c r="G47" s="12">
        <v>44174</v>
      </c>
      <c r="H47" s="7">
        <f>H48+H49+H50+H51+H52</f>
        <v>0</v>
      </c>
      <c r="I47" s="13"/>
      <c r="J47" s="13"/>
    </row>
    <row r="48" spans="2:10">
      <c r="B48" s="36" t="s">
        <v>7</v>
      </c>
      <c r="C48" s="37"/>
      <c r="D48" s="37"/>
      <c r="E48" s="37"/>
      <c r="F48" s="38"/>
      <c r="G48" s="2"/>
      <c r="H48" s="11">
        <v>0</v>
      </c>
      <c r="I48" s="13"/>
      <c r="J48" s="13"/>
    </row>
    <row r="49" spans="2:11">
      <c r="B49" s="36" t="s">
        <v>8</v>
      </c>
      <c r="C49" s="37"/>
      <c r="D49" s="37"/>
      <c r="E49" s="37"/>
      <c r="F49" s="38"/>
      <c r="G49" s="2"/>
      <c r="H49" s="4">
        <v>0</v>
      </c>
      <c r="I49" s="13"/>
      <c r="J49" s="13"/>
    </row>
    <row r="50" spans="2:11">
      <c r="B50" s="36" t="s">
        <v>10</v>
      </c>
      <c r="C50" s="37"/>
      <c r="D50" s="37"/>
      <c r="E50" s="37"/>
      <c r="F50" s="38"/>
      <c r="G50" s="2"/>
      <c r="H50" s="4">
        <v>0</v>
      </c>
      <c r="I50" s="13"/>
      <c r="J50" s="13"/>
    </row>
    <row r="51" spans="2:11">
      <c r="B51" s="36" t="s">
        <v>11</v>
      </c>
      <c r="C51" s="37"/>
      <c r="D51" s="37"/>
      <c r="E51" s="37"/>
      <c r="F51" s="38"/>
      <c r="G51" s="2"/>
      <c r="H51" s="4">
        <v>0</v>
      </c>
      <c r="I51" s="13"/>
      <c r="J51" s="13"/>
    </row>
    <row r="52" spans="2:11">
      <c r="B52" s="36" t="s">
        <v>12</v>
      </c>
      <c r="C52" s="37"/>
      <c r="D52" s="37"/>
      <c r="E52" s="37"/>
      <c r="F52" s="38"/>
      <c r="G52" s="2"/>
      <c r="H52" s="4"/>
      <c r="I52" s="13"/>
      <c r="J52" s="13"/>
    </row>
    <row r="53" spans="2:11">
      <c r="B53" s="39" t="s">
        <v>14</v>
      </c>
      <c r="C53" s="39"/>
      <c r="D53" s="39"/>
      <c r="E53" s="39"/>
      <c r="F53" s="39"/>
      <c r="G53" s="2"/>
      <c r="H53" s="4"/>
      <c r="I53" s="13"/>
      <c r="J53" s="13"/>
    </row>
    <row r="54" spans="2:11">
      <c r="B54" s="34" t="s">
        <v>3</v>
      </c>
      <c r="C54" s="34"/>
      <c r="D54" s="34"/>
      <c r="E54" s="34"/>
      <c r="F54" s="34"/>
      <c r="G54" s="2"/>
      <c r="H54" s="8">
        <f>H13+H28-H35-H47-H53</f>
        <v>406209.08999999985</v>
      </c>
      <c r="I54" s="13"/>
      <c r="J54" s="13"/>
      <c r="K54" s="9"/>
    </row>
    <row r="55" spans="2:11">
      <c r="G55" s="10"/>
      <c r="H55" s="13"/>
      <c r="I55" s="16"/>
    </row>
    <row r="56" spans="2:11">
      <c r="H56" s="9"/>
    </row>
  </sheetData>
  <mergeCells count="44">
    <mergeCell ref="B52:F52"/>
    <mergeCell ref="B41:F41"/>
    <mergeCell ref="B42:F42"/>
    <mergeCell ref="B54:F54"/>
    <mergeCell ref="B50:F50"/>
    <mergeCell ref="B53:F53"/>
    <mergeCell ref="B49:F49"/>
    <mergeCell ref="B51:F51"/>
    <mergeCell ref="B48:F48"/>
    <mergeCell ref="B47:F47"/>
    <mergeCell ref="B43:F43"/>
    <mergeCell ref="B44:F44"/>
    <mergeCell ref="C2:G2"/>
    <mergeCell ref="B4:D4"/>
    <mergeCell ref="B5:D5"/>
    <mergeCell ref="B6:D6"/>
    <mergeCell ref="B30:F30"/>
    <mergeCell ref="B29:F29"/>
    <mergeCell ref="B11:F11"/>
    <mergeCell ref="C8:G8"/>
    <mergeCell ref="B21:F21"/>
    <mergeCell ref="B28:F28"/>
    <mergeCell ref="B24:F24"/>
    <mergeCell ref="B40:F40"/>
    <mergeCell ref="B31:F31"/>
    <mergeCell ref="B33:F33"/>
    <mergeCell ref="B37:F37"/>
    <mergeCell ref="B34:F34"/>
    <mergeCell ref="B39:F39"/>
    <mergeCell ref="B32:F32"/>
    <mergeCell ref="B36:F36"/>
    <mergeCell ref="B38:F38"/>
    <mergeCell ref="B35:F35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2020-11-26T09:55:17Z</cp:lastPrinted>
  <dcterms:created xsi:type="dcterms:W3CDTF">2018-11-15T09:32:50Z</dcterms:created>
  <dcterms:modified xsi:type="dcterms:W3CDTF">2020-12-10T06:53:49Z</dcterms:modified>
</cp:coreProperties>
</file>