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115" windowHeight="748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Sheet1!$A$1:$J$49</definedName>
  </definedNames>
  <calcPr calcId="124519"/>
</workbook>
</file>

<file path=xl/calcChain.xml><?xml version="1.0" encoding="utf-8"?>
<calcChain xmlns="http://schemas.openxmlformats.org/spreadsheetml/2006/main">
  <c r="H19" i="1"/>
  <c r="H16"/>
  <c r="H23"/>
  <c r="H26"/>
  <c r="H20"/>
  <c r="H24"/>
  <c r="H14"/>
  <c r="H27"/>
  <c r="H15"/>
  <c r="H22"/>
  <c r="H28"/>
  <c r="H18" l="1"/>
  <c r="H32"/>
  <c r="H21"/>
  <c r="H29"/>
  <c r="H42"/>
  <c r="H25" l="1"/>
  <c r="H13"/>
  <c r="H49" l="1"/>
  <c r="H12"/>
</calcChain>
</file>

<file path=xl/sharedStrings.xml><?xml version="1.0" encoding="utf-8"?>
<sst xmlns="http://schemas.openxmlformats.org/spreadsheetml/2006/main" count="46" uniqueCount="26">
  <si>
    <t>FINANSIJSKI IZVEŠTAJI</t>
  </si>
  <si>
    <t>Sanitetski i medicinski materijal</t>
  </si>
  <si>
    <t>Energenti</t>
  </si>
  <si>
    <t>UKUPNO</t>
  </si>
  <si>
    <t>DATUM</t>
  </si>
  <si>
    <t>IZNOS</t>
  </si>
  <si>
    <t xml:space="preserve">Stanje sredstava RFZO a na računu </t>
  </si>
  <si>
    <t>Zarade</t>
  </si>
  <si>
    <t>Prevoz</t>
  </si>
  <si>
    <t>Lekovi</t>
  </si>
  <si>
    <t>Materijalni i ostali troškovi</t>
  </si>
  <si>
    <t>Otpremnine</t>
  </si>
  <si>
    <t>Jubilarne nagrade</t>
  </si>
  <si>
    <t>Izvršena plaćanja po namenama za primarnu zdrav.zaš.</t>
  </si>
  <si>
    <t>Ostale isplate</t>
  </si>
  <si>
    <t>Lek sandostatin</t>
  </si>
  <si>
    <t>Izvršena plaćanja po namenama za stomatološku  zdrav.zaš.</t>
  </si>
  <si>
    <t>Opis</t>
  </si>
  <si>
    <t>Stanje raspoloživih sredstava po namenama za primarnu  zdrav. zaš.</t>
  </si>
  <si>
    <t>Stanje raspoloživih sredstava po namenama za stomatološku  zdrav. zaš.</t>
  </si>
  <si>
    <t>Dom zdravlja Zabri</t>
  </si>
  <si>
    <t>Kneza Milosa B.B.</t>
  </si>
  <si>
    <t>Tekući račun : 840-741661-34</t>
  </si>
  <si>
    <t xml:space="preserve">Primljena i neutrošena participacija </t>
  </si>
  <si>
    <t>Prenos sa Sopstvenog Racuna</t>
  </si>
  <si>
    <t>Dana: 03.09.2019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</si>
</sst>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14" fontId="0" fillId="0" borderId="1" xfId="0" applyNumberFormat="1" applyBorder="1"/>
    <xf numFmtId="4" fontId="0" fillId="0" borderId="1" xfId="0" applyNumberFormat="1" applyBorder="1"/>
    <xf numFmtId="14" fontId="0" fillId="2" borderId="1" xfId="0" applyNumberFormat="1" applyFill="1" applyBorder="1"/>
    <xf numFmtId="4" fontId="0" fillId="2" borderId="1" xfId="0" applyNumberFormat="1" applyFill="1" applyBorder="1"/>
    <xf numFmtId="4" fontId="0" fillId="3" borderId="1" xfId="0" applyNumberFormat="1" applyFill="1" applyBorder="1"/>
    <xf numFmtId="4" fontId="1" fillId="0" borderId="1" xfId="0" applyNumberFormat="1" applyFont="1" applyBorder="1"/>
    <xf numFmtId="4" fontId="0" fillId="0" borderId="0" xfId="0" applyNumberFormat="1"/>
    <xf numFmtId="0" fontId="0" fillId="0" borderId="0" xfId="0" applyBorder="1"/>
    <xf numFmtId="4" fontId="0" fillId="0" borderId="1" xfId="0" applyNumberFormat="1" applyFill="1" applyBorder="1"/>
    <xf numFmtId="14" fontId="0" fillId="3" borderId="1" xfId="0" applyNumberFormat="1" applyFill="1" applyBorder="1"/>
    <xf numFmtId="4" fontId="0" fillId="0" borderId="0" xfId="0" applyNumberFormat="1" applyFill="1" applyBorder="1"/>
    <xf numFmtId="14" fontId="0" fillId="0" borderId="1" xfId="0" applyNumberFormat="1" applyFill="1" applyBorder="1"/>
    <xf numFmtId="0" fontId="0" fillId="0" borderId="1" xfId="0" applyFill="1" applyBorder="1"/>
    <xf numFmtId="4" fontId="0" fillId="0" borderId="0" xfId="0" applyNumberFormat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Fill="1" applyBorder="1"/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6" xfId="0" applyFill="1" applyBorder="1" applyAlignment="1">
      <alignment horizontal="left"/>
    </xf>
    <xf numFmtId="0" fontId="0" fillId="0" borderId="5" xfId="0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2" borderId="1" xfId="0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51"/>
  <sheetViews>
    <sheetView tabSelected="1" topLeftCell="A7" workbookViewId="0">
      <selection activeCell="H39" sqref="H39"/>
    </sheetView>
  </sheetViews>
  <sheetFormatPr defaultRowHeight="15"/>
  <cols>
    <col min="1" max="1" width="6.7109375" customWidth="1"/>
    <col min="6" max="6" width="26.140625" customWidth="1"/>
    <col min="7" max="7" width="10.140625" bestFit="1" customWidth="1"/>
    <col min="8" max="8" width="14.140625" customWidth="1"/>
    <col min="9" max="9" width="14.140625" style="9" customWidth="1"/>
    <col min="10" max="10" width="12.7109375" style="9" bestFit="1" customWidth="1"/>
    <col min="11" max="11" width="12.7109375" bestFit="1" customWidth="1"/>
    <col min="12" max="12" width="11.7109375" bestFit="1" customWidth="1"/>
    <col min="13" max="13" width="12.7109375" bestFit="1" customWidth="1"/>
  </cols>
  <sheetData>
    <row r="2" spans="2:15" ht="18.75">
      <c r="C2" s="27" t="s">
        <v>0</v>
      </c>
      <c r="D2" s="27"/>
      <c r="E2" s="27"/>
      <c r="F2" s="27"/>
      <c r="G2" s="27"/>
    </row>
    <row r="4" spans="2:15">
      <c r="B4" s="28" t="s">
        <v>20</v>
      </c>
      <c r="C4" s="28"/>
      <c r="D4" s="28"/>
    </row>
    <row r="5" spans="2:15">
      <c r="B5" s="28" t="s">
        <v>21</v>
      </c>
      <c r="C5" s="28"/>
      <c r="D5" s="28"/>
    </row>
    <row r="6" spans="2:15">
      <c r="B6" s="28" t="s">
        <v>22</v>
      </c>
      <c r="C6" s="28"/>
      <c r="D6" s="28"/>
    </row>
    <row r="7" spans="2:15">
      <c r="I7" s="13"/>
      <c r="J7" s="13"/>
    </row>
    <row r="8" spans="2:15">
      <c r="C8" s="32" t="s">
        <v>25</v>
      </c>
      <c r="D8" s="32"/>
      <c r="E8" s="32"/>
      <c r="F8" s="32"/>
      <c r="G8" s="32"/>
      <c r="I8" s="13"/>
      <c r="J8" s="13"/>
    </row>
    <row r="9" spans="2:15">
      <c r="C9" s="1"/>
      <c r="D9" s="1"/>
      <c r="E9" s="1"/>
      <c r="F9" s="1"/>
      <c r="G9" s="1"/>
      <c r="I9" s="13"/>
      <c r="J9" s="13"/>
      <c r="K9" s="10"/>
      <c r="L9" s="10"/>
      <c r="M9" s="10"/>
      <c r="N9" s="10"/>
      <c r="O9" s="10"/>
    </row>
    <row r="10" spans="2:15">
      <c r="C10" s="1"/>
      <c r="D10" s="1"/>
      <c r="E10" s="1"/>
      <c r="F10" s="1"/>
      <c r="G10" s="1"/>
      <c r="I10" s="13"/>
      <c r="J10" s="13"/>
      <c r="K10" s="10"/>
      <c r="L10" s="10"/>
      <c r="M10" s="10"/>
      <c r="N10" s="10"/>
      <c r="O10" s="10"/>
    </row>
    <row r="11" spans="2:15">
      <c r="B11" s="29" t="s">
        <v>17</v>
      </c>
      <c r="C11" s="30"/>
      <c r="D11" s="30"/>
      <c r="E11" s="30"/>
      <c r="F11" s="31"/>
      <c r="G11" s="2" t="s">
        <v>4</v>
      </c>
      <c r="H11" s="2" t="s">
        <v>5</v>
      </c>
      <c r="I11" s="13"/>
      <c r="J11" s="13"/>
      <c r="K11" s="35"/>
      <c r="L11" s="35"/>
      <c r="M11" s="35"/>
      <c r="N11" s="35"/>
      <c r="O11" s="35"/>
    </row>
    <row r="12" spans="2:15">
      <c r="B12" s="24" t="s">
        <v>6</v>
      </c>
      <c r="C12" s="24"/>
      <c r="D12" s="24"/>
      <c r="E12" s="24"/>
      <c r="F12" s="24"/>
      <c r="G12" s="3">
        <v>43711</v>
      </c>
      <c r="H12" s="4">
        <f>H13+H25-H32-H42</f>
        <v>201782.43000000005</v>
      </c>
      <c r="I12" s="13"/>
      <c r="J12" s="13"/>
      <c r="K12" s="10"/>
      <c r="L12" s="10"/>
      <c r="M12" s="10"/>
      <c r="N12" s="10"/>
      <c r="O12" s="10"/>
    </row>
    <row r="13" spans="2:15">
      <c r="B13" s="36" t="s">
        <v>18</v>
      </c>
      <c r="C13" s="36"/>
      <c r="D13" s="36"/>
      <c r="E13" s="36"/>
      <c r="F13" s="36"/>
      <c r="G13" s="5"/>
      <c r="H13" s="6">
        <f>H14+H15+H16+H17+H18+H19+H20+H21+H22+H23+H24</f>
        <v>1177838.4000000001</v>
      </c>
      <c r="I13" s="13"/>
      <c r="J13" s="13"/>
      <c r="K13" s="10"/>
      <c r="L13" s="10"/>
      <c r="M13" s="10"/>
      <c r="N13" s="10"/>
      <c r="O13" s="10"/>
    </row>
    <row r="14" spans="2:15">
      <c r="B14" s="21" t="s">
        <v>7</v>
      </c>
      <c r="C14" s="22"/>
      <c r="D14" s="22"/>
      <c r="E14" s="22"/>
      <c r="F14" s="23"/>
      <c r="G14" s="14"/>
      <c r="H14" s="11">
        <f>2435766.86-2435766.84+2587562.45-2587562.47+2270835.03-2270835.03+2477782.31-2477782.3+2337072.73-2337072.73+2499620.42-2499620.41+2354541.58-2354541.58+2528621.33-2528621.33</f>
        <v>2.0000000018626451E-2</v>
      </c>
      <c r="I14" s="13"/>
      <c r="J14" s="13"/>
      <c r="K14" s="9"/>
    </row>
    <row r="15" spans="2:15">
      <c r="B15" s="21" t="s">
        <v>8</v>
      </c>
      <c r="C15" s="22"/>
      <c r="D15" s="22"/>
      <c r="E15" s="22"/>
      <c r="F15" s="23"/>
      <c r="G15" s="14"/>
      <c r="H15" s="11">
        <f>1366.37+441336.08-403696.69+403696.69-371586.15+329327.85-367195.66-11250+343855.57-340649.75+315445.44-331008.76+321367.77</f>
        <v>331008.76</v>
      </c>
      <c r="I15" s="13"/>
      <c r="J15" s="13"/>
      <c r="K15" s="9"/>
      <c r="L15" s="9"/>
    </row>
    <row r="16" spans="2:15">
      <c r="B16" s="21" t="s">
        <v>9</v>
      </c>
      <c r="C16" s="22"/>
      <c r="D16" s="22"/>
      <c r="E16" s="22"/>
      <c r="F16" s="23"/>
      <c r="G16" s="14"/>
      <c r="H16" s="11">
        <f>53458.33-17109-34937+53458.33-50985.17-66895.62+128559.01-115757.42+28028.64+28028.64-30764.74-1474.66+116960.03-116959.73+154708.01+165158.2</f>
        <v>293475.85000000003</v>
      </c>
      <c r="I16" s="13"/>
      <c r="J16" s="13"/>
    </row>
    <row r="17" spans="2:13">
      <c r="B17" s="21" t="s">
        <v>15</v>
      </c>
      <c r="C17" s="22"/>
      <c r="D17" s="22"/>
      <c r="E17" s="22"/>
      <c r="F17" s="23"/>
      <c r="G17" s="14"/>
      <c r="H17" s="11">
        <v>0</v>
      </c>
      <c r="I17" s="13"/>
      <c r="J17" s="13"/>
    </row>
    <row r="18" spans="2:13">
      <c r="B18" s="25" t="s">
        <v>1</v>
      </c>
      <c r="C18" s="25"/>
      <c r="D18" s="25"/>
      <c r="E18" s="25"/>
      <c r="F18" s="25"/>
      <c r="G18" s="14"/>
      <c r="H18" s="11">
        <f>93504.33-71521.15+70958.34-71186.6-20347.5+120693-121186.4+70958.33-73957.8+70958.33-75595+141916.67-135182.52</f>
        <v>12.03000000002794</v>
      </c>
      <c r="I18" s="13"/>
      <c r="J18" s="13"/>
    </row>
    <row r="19" spans="2:13">
      <c r="B19" s="21" t="s">
        <v>2</v>
      </c>
      <c r="C19" s="22"/>
      <c r="D19" s="22"/>
      <c r="E19" s="22"/>
      <c r="F19" s="23"/>
      <c r="G19" s="14"/>
      <c r="H19" s="11">
        <f>130288+222583.33-329639.31+222583.34-193401.05+176491-171000+667750-761485.67+222583.33-180000+222583.33-237848.71+445166.67-460651.97+23724.55+222583.33-222000+222583.34</f>
        <v>222893.50999999989</v>
      </c>
      <c r="I19" s="13"/>
      <c r="J19" s="13"/>
    </row>
    <row r="20" spans="2:13">
      <c r="B20" s="21" t="s">
        <v>10</v>
      </c>
      <c r="C20" s="22"/>
      <c r="D20" s="22"/>
      <c r="E20" s="22"/>
      <c r="F20" s="23"/>
      <c r="G20" s="14"/>
      <c r="H20" s="11">
        <f>226604.78-219.75+142041.66-700-176182.65-983.18-400-4902.81-640-3268.83-210-1160-164.5-42029.75-4664.71-1644.75-11115-3431.43+259664-53764-300728.68-3312.85-43135.35-94682-4267.35+142041.67-140940.63-15959.2+142041.67-705.5-57992.26-6610+284083.33-360-252927.82-9646.31-800-3428.51-400+44900.71+142041.67-95152.8-1246.81-6160-48778.57-110-14239.85-4522+142041.66-144813.57-959.79</f>
        <v>-31900.059999999903</v>
      </c>
      <c r="I20" s="13"/>
      <c r="J20" s="13"/>
      <c r="K20" s="13"/>
      <c r="L20" s="9"/>
    </row>
    <row r="21" spans="2:13">
      <c r="B21" s="21" t="s">
        <v>11</v>
      </c>
      <c r="C21" s="22"/>
      <c r="D21" s="22"/>
      <c r="E21" s="22"/>
      <c r="F21" s="23"/>
      <c r="G21" s="14"/>
      <c r="H21" s="11">
        <f>397500-198750-198750</f>
        <v>0</v>
      </c>
      <c r="I21" s="13"/>
      <c r="J21" s="13"/>
    </row>
    <row r="22" spans="2:13">
      <c r="B22" s="21" t="s">
        <v>12</v>
      </c>
      <c r="C22" s="22"/>
      <c r="D22" s="22"/>
      <c r="E22" s="22"/>
      <c r="F22" s="23"/>
      <c r="G22" s="14"/>
      <c r="H22" s="11">
        <f>118104.22-118104.22</f>
        <v>0</v>
      </c>
      <c r="I22" s="13"/>
      <c r="J22" s="13"/>
      <c r="K22" s="9"/>
      <c r="L22" s="9"/>
    </row>
    <row r="23" spans="2:13">
      <c r="B23" s="34" t="s">
        <v>23</v>
      </c>
      <c r="C23" s="34"/>
      <c r="D23" s="34"/>
      <c r="E23" s="34"/>
      <c r="F23" s="34"/>
      <c r="G23" s="15"/>
      <c r="H23" s="11">
        <f>308298.29+5850+800+5400+2900+1750+1500+1850+1950+1850+3300+1350+1200+7200+1300+8450+1300+1400+4700</f>
        <v>362348.29</v>
      </c>
      <c r="I23" s="13"/>
      <c r="J23" s="13"/>
      <c r="K23" s="9"/>
      <c r="L23" s="9"/>
    </row>
    <row r="24" spans="2:13">
      <c r="B24" s="19" t="s">
        <v>24</v>
      </c>
      <c r="C24" s="17"/>
      <c r="D24" s="17"/>
      <c r="E24" s="17"/>
      <c r="F24" s="18"/>
      <c r="G24" s="20"/>
      <c r="H24" s="11">
        <f>29841.84-29841.84</f>
        <v>0</v>
      </c>
      <c r="I24" s="13"/>
      <c r="J24" s="13"/>
      <c r="K24" s="9"/>
      <c r="L24" s="9"/>
    </row>
    <row r="25" spans="2:13">
      <c r="B25" s="33" t="s">
        <v>19</v>
      </c>
      <c r="C25" s="33"/>
      <c r="D25" s="33"/>
      <c r="E25" s="33"/>
      <c r="F25" s="33"/>
      <c r="G25" s="5">
        <v>43711</v>
      </c>
      <c r="H25" s="6">
        <f>H26+H27+H28+H29+H30+H31</f>
        <v>25090.700000000004</v>
      </c>
      <c r="I25" s="13"/>
      <c r="J25" s="13"/>
    </row>
    <row r="26" spans="2:13">
      <c r="B26" s="21" t="s">
        <v>7</v>
      </c>
      <c r="C26" s="22"/>
      <c r="D26" s="22"/>
      <c r="E26" s="22"/>
      <c r="F26" s="23"/>
      <c r="G26" s="2"/>
      <c r="H26" s="11">
        <f>203255.49-203255.49</f>
        <v>0</v>
      </c>
      <c r="I26" s="13"/>
      <c r="J26" s="13"/>
    </row>
    <row r="27" spans="2:13">
      <c r="B27" s="21" t="s">
        <v>8</v>
      </c>
      <c r="C27" s="22"/>
      <c r="D27" s="22"/>
      <c r="E27" s="22"/>
      <c r="F27" s="23"/>
      <c r="G27" s="2"/>
      <c r="H27" s="11">
        <f>-2646.44+31362-31362+31362-25197.17+23176.78-18809.42+23515.27-28460.12+25519.22-24662.7+20865.28</f>
        <v>24662.700000000004</v>
      </c>
      <c r="I27" s="13"/>
      <c r="J27" s="13"/>
    </row>
    <row r="28" spans="2:13">
      <c r="B28" s="21" t="s">
        <v>10</v>
      </c>
      <c r="C28" s="22"/>
      <c r="D28" s="22"/>
      <c r="E28" s="22"/>
      <c r="F28" s="23"/>
      <c r="G28" s="2"/>
      <c r="H28" s="11">
        <f>428</f>
        <v>428</v>
      </c>
      <c r="I28" s="13"/>
      <c r="J28" s="13"/>
      <c r="L28" s="9"/>
      <c r="M28" s="9"/>
    </row>
    <row r="29" spans="2:13">
      <c r="B29" s="21" t="s">
        <v>11</v>
      </c>
      <c r="C29" s="22"/>
      <c r="D29" s="22"/>
      <c r="E29" s="22"/>
      <c r="F29" s="23"/>
      <c r="G29" s="2"/>
      <c r="H29" s="11">
        <f>198750-198750</f>
        <v>0</v>
      </c>
      <c r="I29" s="13"/>
      <c r="J29" s="13"/>
    </row>
    <row r="30" spans="2:13">
      <c r="B30" s="21" t="s">
        <v>12</v>
      </c>
      <c r="C30" s="22"/>
      <c r="D30" s="22"/>
      <c r="E30" s="22"/>
      <c r="F30" s="23"/>
      <c r="G30" s="2"/>
      <c r="H30" s="11">
        <v>0</v>
      </c>
      <c r="I30" s="13"/>
      <c r="J30" s="13"/>
    </row>
    <row r="31" spans="2:13">
      <c r="B31" s="21" t="s">
        <v>23</v>
      </c>
      <c r="C31" s="22"/>
      <c r="D31" s="22"/>
      <c r="E31" s="22"/>
      <c r="F31" s="23"/>
      <c r="G31" s="2"/>
      <c r="H31" s="11">
        <v>0</v>
      </c>
      <c r="I31" s="13"/>
      <c r="J31" s="13"/>
    </row>
    <row r="32" spans="2:13">
      <c r="B32" s="26" t="s">
        <v>13</v>
      </c>
      <c r="C32" s="26"/>
      <c r="D32" s="26"/>
      <c r="E32" s="26"/>
      <c r="F32" s="26"/>
      <c r="G32" s="12">
        <v>43711</v>
      </c>
      <c r="H32" s="7">
        <f>H33+H34+H35+H36+H37+H38+H39+H40+H41</f>
        <v>975265.41</v>
      </c>
      <c r="I32" s="13"/>
      <c r="J32" s="13"/>
    </row>
    <row r="33" spans="2:10">
      <c r="B33" s="21" t="s">
        <v>7</v>
      </c>
      <c r="C33" s="22"/>
      <c r="D33" s="22"/>
      <c r="E33" s="22"/>
      <c r="F33" s="23"/>
      <c r="G33" s="15"/>
      <c r="H33" s="11">
        <v>0</v>
      </c>
      <c r="I33" s="13"/>
      <c r="J33" s="13"/>
    </row>
    <row r="34" spans="2:10">
      <c r="B34" s="21" t="s">
        <v>8</v>
      </c>
      <c r="C34" s="22"/>
      <c r="D34" s="22"/>
      <c r="E34" s="22"/>
      <c r="F34" s="23"/>
      <c r="G34" s="15"/>
      <c r="H34" s="11">
        <v>363460.86</v>
      </c>
      <c r="I34" s="13"/>
      <c r="J34" s="13"/>
    </row>
    <row r="35" spans="2:10">
      <c r="B35" s="21" t="s">
        <v>9</v>
      </c>
      <c r="C35" s="22"/>
      <c r="D35" s="22"/>
      <c r="E35" s="22"/>
      <c r="F35" s="23"/>
      <c r="G35" s="15"/>
      <c r="H35" s="11">
        <v>319866.2</v>
      </c>
      <c r="I35" s="13"/>
      <c r="J35" s="13"/>
    </row>
    <row r="36" spans="2:10">
      <c r="B36" s="21" t="s">
        <v>15</v>
      </c>
      <c r="C36" s="22"/>
      <c r="D36" s="22"/>
      <c r="E36" s="22"/>
      <c r="F36" s="23"/>
      <c r="G36" s="15"/>
      <c r="H36" s="11">
        <v>0</v>
      </c>
      <c r="I36" s="13"/>
      <c r="J36" s="13"/>
    </row>
    <row r="37" spans="2:10">
      <c r="B37" s="25" t="s">
        <v>1</v>
      </c>
      <c r="C37" s="25"/>
      <c r="D37" s="25"/>
      <c r="E37" s="25"/>
      <c r="F37" s="25"/>
      <c r="G37" s="15"/>
      <c r="H37" s="11">
        <v>0</v>
      </c>
      <c r="I37" s="13"/>
      <c r="J37" s="13"/>
    </row>
    <row r="38" spans="2:10">
      <c r="B38" s="21" t="s">
        <v>2</v>
      </c>
      <c r="C38" s="22"/>
      <c r="D38" s="22"/>
      <c r="E38" s="22"/>
      <c r="F38" s="23"/>
      <c r="G38" s="15"/>
      <c r="H38" s="11">
        <v>222583.34</v>
      </c>
      <c r="I38" s="13"/>
      <c r="J38" s="13"/>
    </row>
    <row r="39" spans="2:10">
      <c r="B39" s="21" t="s">
        <v>10</v>
      </c>
      <c r="C39" s="22"/>
      <c r="D39" s="22"/>
      <c r="E39" s="22"/>
      <c r="F39" s="23"/>
      <c r="G39" s="15"/>
      <c r="H39" s="11">
        <v>69355.009999999995</v>
      </c>
      <c r="I39" s="13"/>
      <c r="J39" s="13"/>
    </row>
    <row r="40" spans="2:10">
      <c r="B40" s="21" t="s">
        <v>11</v>
      </c>
      <c r="C40" s="22"/>
      <c r="D40" s="22"/>
      <c r="E40" s="22"/>
      <c r="F40" s="23"/>
      <c r="G40" s="15"/>
      <c r="H40" s="11">
        <v>0</v>
      </c>
      <c r="I40" s="13"/>
      <c r="J40" s="13"/>
    </row>
    <row r="41" spans="2:10">
      <c r="B41" s="21" t="s">
        <v>12</v>
      </c>
      <c r="C41" s="22"/>
      <c r="D41" s="22"/>
      <c r="E41" s="22"/>
      <c r="F41" s="23"/>
      <c r="G41" s="15"/>
      <c r="H41" s="11">
        <v>0</v>
      </c>
      <c r="I41" s="13"/>
      <c r="J41" s="13"/>
    </row>
    <row r="42" spans="2:10">
      <c r="B42" s="26" t="s">
        <v>16</v>
      </c>
      <c r="C42" s="26"/>
      <c r="D42" s="26"/>
      <c r="E42" s="26"/>
      <c r="F42" s="26"/>
      <c r="G42" s="12">
        <v>43711</v>
      </c>
      <c r="H42" s="7">
        <f>H43+H44+H45+H46+H47</f>
        <v>25881.26</v>
      </c>
      <c r="I42" s="13"/>
      <c r="J42" s="13"/>
    </row>
    <row r="43" spans="2:10">
      <c r="B43" s="21" t="s">
        <v>7</v>
      </c>
      <c r="C43" s="22"/>
      <c r="D43" s="22"/>
      <c r="E43" s="22"/>
      <c r="F43" s="23"/>
      <c r="G43" s="2"/>
      <c r="H43" s="11">
        <v>0</v>
      </c>
      <c r="I43" s="13"/>
      <c r="J43" s="13"/>
    </row>
    <row r="44" spans="2:10">
      <c r="B44" s="21" t="s">
        <v>8</v>
      </c>
      <c r="C44" s="22"/>
      <c r="D44" s="22"/>
      <c r="E44" s="22"/>
      <c r="F44" s="23"/>
      <c r="G44" s="2"/>
      <c r="H44" s="4">
        <v>25881.26</v>
      </c>
      <c r="I44" s="13"/>
      <c r="J44" s="13"/>
    </row>
    <row r="45" spans="2:10">
      <c r="B45" s="21" t="s">
        <v>10</v>
      </c>
      <c r="C45" s="22"/>
      <c r="D45" s="22"/>
      <c r="E45" s="22"/>
      <c r="F45" s="23"/>
      <c r="G45" s="2"/>
      <c r="H45" s="4">
        <v>0</v>
      </c>
      <c r="I45" s="13"/>
      <c r="J45" s="13"/>
    </row>
    <row r="46" spans="2:10">
      <c r="B46" s="21" t="s">
        <v>11</v>
      </c>
      <c r="C46" s="22"/>
      <c r="D46" s="22"/>
      <c r="E46" s="22"/>
      <c r="F46" s="23"/>
      <c r="G46" s="2"/>
      <c r="H46" s="4">
        <v>0</v>
      </c>
      <c r="I46" s="13"/>
      <c r="J46" s="13"/>
    </row>
    <row r="47" spans="2:10">
      <c r="B47" s="21" t="s">
        <v>12</v>
      </c>
      <c r="C47" s="22"/>
      <c r="D47" s="22"/>
      <c r="E47" s="22"/>
      <c r="F47" s="23"/>
      <c r="G47" s="2"/>
      <c r="H47" s="4">
        <v>0</v>
      </c>
      <c r="I47" s="13"/>
      <c r="J47" s="13"/>
    </row>
    <row r="48" spans="2:10">
      <c r="B48" s="25" t="s">
        <v>14</v>
      </c>
      <c r="C48" s="25"/>
      <c r="D48" s="25"/>
      <c r="E48" s="25"/>
      <c r="F48" s="25"/>
      <c r="G48" s="2"/>
      <c r="H48" s="4"/>
      <c r="I48" s="13"/>
      <c r="J48" s="13"/>
    </row>
    <row r="49" spans="2:11">
      <c r="B49" s="24" t="s">
        <v>3</v>
      </c>
      <c r="C49" s="24"/>
      <c r="D49" s="24"/>
      <c r="E49" s="24"/>
      <c r="F49" s="24"/>
      <c r="G49" s="2"/>
      <c r="H49" s="8">
        <f>H13+H25-H32-H42-H48</f>
        <v>201782.43000000005</v>
      </c>
      <c r="I49" s="13"/>
      <c r="J49" s="13"/>
      <c r="K49" s="9"/>
    </row>
    <row r="50" spans="2:11">
      <c r="G50" s="10"/>
      <c r="H50" s="13"/>
      <c r="I50" s="16"/>
    </row>
    <row r="51" spans="2:11">
      <c r="H51" s="9"/>
    </row>
  </sheetData>
  <mergeCells count="44">
    <mergeCell ref="K11:O11"/>
    <mergeCell ref="B12:F12"/>
    <mergeCell ref="B13:F13"/>
    <mergeCell ref="B14:F14"/>
    <mergeCell ref="B22:F22"/>
    <mergeCell ref="B17:F17"/>
    <mergeCell ref="B15:F15"/>
    <mergeCell ref="B16:F16"/>
    <mergeCell ref="B18:F18"/>
    <mergeCell ref="B19:F19"/>
    <mergeCell ref="B20:F20"/>
    <mergeCell ref="B37:F37"/>
    <mergeCell ref="B28:F28"/>
    <mergeCell ref="B30:F30"/>
    <mergeCell ref="B34:F34"/>
    <mergeCell ref="B31:F31"/>
    <mergeCell ref="B36:F36"/>
    <mergeCell ref="B29:F29"/>
    <mergeCell ref="B33:F33"/>
    <mergeCell ref="B35:F35"/>
    <mergeCell ref="B32:F32"/>
    <mergeCell ref="C2:G2"/>
    <mergeCell ref="B4:D4"/>
    <mergeCell ref="B5:D5"/>
    <mergeCell ref="B6:D6"/>
    <mergeCell ref="B27:F27"/>
    <mergeCell ref="B26:F26"/>
    <mergeCell ref="B11:F11"/>
    <mergeCell ref="C8:G8"/>
    <mergeCell ref="B21:F21"/>
    <mergeCell ref="B25:F25"/>
    <mergeCell ref="B23:F23"/>
    <mergeCell ref="B47:F47"/>
    <mergeCell ref="B38:F38"/>
    <mergeCell ref="B39:F39"/>
    <mergeCell ref="B49:F49"/>
    <mergeCell ref="B45:F45"/>
    <mergeCell ref="B48:F48"/>
    <mergeCell ref="B44:F44"/>
    <mergeCell ref="B46:F46"/>
    <mergeCell ref="B43:F43"/>
    <mergeCell ref="B42:F42"/>
    <mergeCell ref="B40:F40"/>
    <mergeCell ref="B41:F41"/>
  </mergeCells>
  <phoneticPr fontId="3" type="noConversion"/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</dc:creator>
  <cp:lastModifiedBy>Veljko Spasic</cp:lastModifiedBy>
  <cp:lastPrinted>2019-08-30T10:10:28Z</cp:lastPrinted>
  <dcterms:created xsi:type="dcterms:W3CDTF">2018-11-15T09:32:50Z</dcterms:created>
  <dcterms:modified xsi:type="dcterms:W3CDTF">2019-09-05T07:27:43Z</dcterms:modified>
</cp:coreProperties>
</file>